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dmin\Nextcloud\CeivaEscuelaNC\CEIVAcom.ve\Contenido\Servicios\ServiciosAdministrativos\Costos\Sobretiempo\"/>
    </mc:Choice>
  </mc:AlternateContent>
  <xr:revisionPtr revIDLastSave="0" documentId="13_ncr:1_{9C0845A6-DCF4-4834-B0BB-836C880F7580}" xr6:coauthVersionLast="47" xr6:coauthVersionMax="47" xr10:uidLastSave="{00000000-0000-0000-0000-000000000000}"/>
  <bookViews>
    <workbookView xWindow="-120" yWindow="-120" windowWidth="38640" windowHeight="15840" tabRatio="875" xr2:uid="{00000000-000D-0000-FFFF-FFFF00000000}"/>
  </bookViews>
  <sheets>
    <sheet name="CalculadoraSobretiempoCEIVA" sheetId="2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8" l="1"/>
  <c r="J7" i="28" s="1"/>
  <c r="K7" i="28" s="1"/>
  <c r="J8" i="28" l="1"/>
  <c r="K8" i="28" s="1"/>
  <c r="D13" i="28"/>
  <c r="D12" i="28"/>
  <c r="H12" i="28" s="1"/>
  <c r="I12" i="28" l="1"/>
  <c r="J12" i="28"/>
  <c r="H13" i="28"/>
  <c r="E13" i="28"/>
  <c r="F13" i="28" s="1"/>
  <c r="G13" i="28" s="1"/>
  <c r="P12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K13" i="28" l="1"/>
  <c r="M13" i="28" s="1"/>
  <c r="J13" i="28"/>
  <c r="H36" i="28"/>
  <c r="J36" i="28" s="1"/>
  <c r="K36" i="28"/>
  <c r="E36" i="28"/>
  <c r="H18" i="28"/>
  <c r="J18" i="28" s="1"/>
  <c r="K18" i="28"/>
  <c r="E18" i="28"/>
  <c r="F18" i="28" s="1"/>
  <c r="G18" i="28" s="1"/>
  <c r="H19" i="28"/>
  <c r="J19" i="28" s="1"/>
  <c r="E19" i="28"/>
  <c r="K19" i="28"/>
  <c r="H20" i="28"/>
  <c r="J20" i="28" s="1"/>
  <c r="K20" i="28"/>
  <c r="E20" i="28"/>
  <c r="H29" i="28"/>
  <c r="J29" i="28" s="1"/>
  <c r="K29" i="28"/>
  <c r="E29" i="28"/>
  <c r="F29" i="28" s="1"/>
  <c r="G29" i="28" s="1"/>
  <c r="H22" i="28"/>
  <c r="J22" i="28" s="1"/>
  <c r="K22" i="28"/>
  <c r="E22" i="28"/>
  <c r="F22" i="28" s="1"/>
  <c r="G22" i="28" s="1"/>
  <c r="H26" i="28"/>
  <c r="J26" i="28" s="1"/>
  <c r="E26" i="28"/>
  <c r="K26" i="28"/>
  <c r="H35" i="28"/>
  <c r="J35" i="28" s="1"/>
  <c r="K35" i="28"/>
  <c r="E35" i="28"/>
  <c r="F35" i="28" s="1"/>
  <c r="G35" i="28" s="1"/>
  <c r="H21" i="28"/>
  <c r="J21" i="28" s="1"/>
  <c r="E21" i="28"/>
  <c r="K21" i="28"/>
  <c r="H15" i="28"/>
  <c r="J15" i="28" s="1"/>
  <c r="K15" i="28"/>
  <c r="E15" i="28"/>
  <c r="H23" i="28"/>
  <c r="J23" i="28" s="1"/>
  <c r="E23" i="28"/>
  <c r="K23" i="28"/>
  <c r="H31" i="28"/>
  <c r="J31" i="28" s="1"/>
  <c r="E31" i="28"/>
  <c r="F31" i="28" s="1"/>
  <c r="G31" i="28" s="1"/>
  <c r="K31" i="28"/>
  <c r="H16" i="28"/>
  <c r="J16" i="28" s="1"/>
  <c r="E16" i="28"/>
  <c r="K16" i="28"/>
  <c r="H24" i="28"/>
  <c r="J24" i="28" s="1"/>
  <c r="E24" i="28"/>
  <c r="K24" i="28"/>
  <c r="H32" i="28"/>
  <c r="J32" i="28" s="1"/>
  <c r="K32" i="28"/>
  <c r="E32" i="28"/>
  <c r="H34" i="28"/>
  <c r="J34" i="28" s="1"/>
  <c r="E34" i="28"/>
  <c r="F34" i="28" s="1"/>
  <c r="G34" i="28" s="1"/>
  <c r="K34" i="28"/>
  <c r="H27" i="28"/>
  <c r="J27" i="28" s="1"/>
  <c r="K27" i="28"/>
  <c r="E27" i="28"/>
  <c r="H28" i="28"/>
  <c r="J28" i="28" s="1"/>
  <c r="K28" i="28"/>
  <c r="E28" i="28"/>
  <c r="H14" i="28"/>
  <c r="J14" i="28" s="1"/>
  <c r="E14" i="28"/>
  <c r="F14" i="28" s="1"/>
  <c r="G14" i="28" s="1"/>
  <c r="H30" i="28"/>
  <c r="J30" i="28" s="1"/>
  <c r="E30" i="28"/>
  <c r="F30" i="28" s="1"/>
  <c r="G30" i="28" s="1"/>
  <c r="K30" i="28"/>
  <c r="H17" i="28"/>
  <c r="J17" i="28" s="1"/>
  <c r="K17" i="28"/>
  <c r="E17" i="28"/>
  <c r="F17" i="28" s="1"/>
  <c r="G17" i="28" s="1"/>
  <c r="H25" i="28"/>
  <c r="J25" i="28" s="1"/>
  <c r="K25" i="28"/>
  <c r="E25" i="28"/>
  <c r="H33" i="28"/>
  <c r="J33" i="28" s="1"/>
  <c r="E33" i="28"/>
  <c r="F33" i="28" s="1"/>
  <c r="G33" i="28" s="1"/>
  <c r="K33" i="28"/>
  <c r="I13" i="28"/>
  <c r="E12" i="28"/>
  <c r="L13" i="28" l="1"/>
  <c r="N13" i="28" s="1"/>
  <c r="K14" i="28"/>
  <c r="M15" i="28"/>
  <c r="L15" i="28"/>
  <c r="M26" i="28"/>
  <c r="L26" i="28"/>
  <c r="M29" i="28"/>
  <c r="L29" i="28"/>
  <c r="M33" i="28"/>
  <c r="L33" i="28"/>
  <c r="F32" i="28"/>
  <c r="G32" i="28"/>
  <c r="I16" i="28"/>
  <c r="F25" i="28"/>
  <c r="G25" i="28" s="1"/>
  <c r="I30" i="28"/>
  <c r="M27" i="28"/>
  <c r="L27" i="28"/>
  <c r="M32" i="28"/>
  <c r="L32" i="28"/>
  <c r="M31" i="28"/>
  <c r="L31" i="28"/>
  <c r="I15" i="28"/>
  <c r="F26" i="28"/>
  <c r="G26" i="28" s="1"/>
  <c r="I29" i="28"/>
  <c r="M18" i="28"/>
  <c r="L18" i="28"/>
  <c r="M28" i="28"/>
  <c r="L28" i="28"/>
  <c r="M35" i="28"/>
  <c r="L35" i="28"/>
  <c r="F19" i="28"/>
  <c r="G19" i="28" s="1"/>
  <c r="I28" i="28"/>
  <c r="F16" i="28"/>
  <c r="G16" i="28" s="1"/>
  <c r="I19" i="28"/>
  <c r="L25" i="28"/>
  <c r="M25" i="28"/>
  <c r="I27" i="28"/>
  <c r="L21" i="28"/>
  <c r="M21" i="28"/>
  <c r="I18" i="28"/>
  <c r="I25" i="28"/>
  <c r="M34" i="28"/>
  <c r="L34" i="28"/>
  <c r="L24" i="28"/>
  <c r="M24" i="28"/>
  <c r="I31" i="28"/>
  <c r="F21" i="28"/>
  <c r="G21" i="28" s="1"/>
  <c r="M20" i="28"/>
  <c r="L20" i="28"/>
  <c r="F36" i="28"/>
  <c r="G36" i="28" s="1"/>
  <c r="M16" i="28"/>
  <c r="L16" i="28"/>
  <c r="F15" i="28"/>
  <c r="G15" i="28" s="1"/>
  <c r="I33" i="28"/>
  <c r="F20" i="28"/>
  <c r="G20" i="28" s="1"/>
  <c r="I14" i="28"/>
  <c r="F24" i="28"/>
  <c r="G24" i="28" s="1"/>
  <c r="M23" i="28"/>
  <c r="L23" i="28"/>
  <c r="I21" i="28"/>
  <c r="I20" i="28"/>
  <c r="M36" i="28"/>
  <c r="L36" i="28"/>
  <c r="I17" i="28"/>
  <c r="I23" i="28"/>
  <c r="I22" i="28"/>
  <c r="M30" i="28"/>
  <c r="L30" i="28"/>
  <c r="I35" i="28"/>
  <c r="F27" i="28"/>
  <c r="G27" i="28"/>
  <c r="M14" i="28"/>
  <c r="L14" i="28"/>
  <c r="I32" i="28"/>
  <c r="I26" i="28"/>
  <c r="M17" i="28"/>
  <c r="L17" i="28"/>
  <c r="F28" i="28"/>
  <c r="G28" i="28" s="1"/>
  <c r="I34" i="28"/>
  <c r="I24" i="28"/>
  <c r="F23" i="28"/>
  <c r="G23" i="28" s="1"/>
  <c r="M22" i="28"/>
  <c r="L22" i="28"/>
  <c r="M19" i="28"/>
  <c r="L19" i="28"/>
  <c r="I36" i="28"/>
  <c r="F12" i="28"/>
  <c r="G12" i="28" s="1"/>
  <c r="N23" i="28" l="1"/>
  <c r="N29" i="28"/>
  <c r="N25" i="28"/>
  <c r="N24" i="28"/>
  <c r="N34" i="28"/>
  <c r="N31" i="28"/>
  <c r="N22" i="28"/>
  <c r="N33" i="28"/>
  <c r="N14" i="28"/>
  <c r="N17" i="28"/>
  <c r="N27" i="28"/>
  <c r="N36" i="28"/>
  <c r="N18" i="28"/>
  <c r="N30" i="28"/>
  <c r="N35" i="28"/>
  <c r="N19" i="28"/>
  <c r="N15" i="28"/>
  <c r="N21" i="28"/>
  <c r="N26" i="28"/>
  <c r="N32" i="28"/>
  <c r="N20" i="28"/>
  <c r="N16" i="28"/>
  <c r="N28" i="28"/>
  <c r="K12" i="28"/>
  <c r="M12" i="28" s="1"/>
  <c r="L12" i="28" l="1"/>
  <c r="N12" i="28" l="1"/>
  <c r="M37" i="2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AdministradorDPP</author>
    <author>DPP</author>
  </authors>
  <commentList>
    <comment ref="I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AdministradorDPP:</t>
        </r>
        <r>
          <rPr>
            <sz val="9"/>
            <color indexed="81"/>
            <rFont val="Tahoma"/>
            <family val="2"/>
          </rPr>
          <t xml:space="preserve">
Ingresar costo esquema mensualidad que está pagando: 25.000Bs. o 36.000Bs.</t>
        </r>
      </text>
    </comment>
    <comment ref="I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AdministradorDPP:</t>
        </r>
        <r>
          <rPr>
            <sz val="9"/>
            <color indexed="81"/>
            <rFont val="Tahoma"/>
            <family val="2"/>
          </rPr>
          <t xml:space="preserve">
Ingresar manualmente costo esquema mensualidad que está pagando. Por ejemplo:
25.000Bs.
36.000Bs.
(Ingresar números corridos, sin puntos ni comas)</t>
        </r>
      </text>
    </comment>
    <comment ref="J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AdministradorDPP:</t>
        </r>
        <r>
          <rPr>
            <sz val="9"/>
            <color indexed="81"/>
            <rFont val="Tahoma"/>
            <family val="2"/>
          </rPr>
          <t xml:space="preserve">
Calculado automáticamente.
Recargo 50% por Horas extras 
(Art. 118, LOTTT).</t>
        </r>
      </text>
    </comment>
    <comment ref="J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AdministradorDPP:</t>
        </r>
        <r>
          <rPr>
            <sz val="9"/>
            <color indexed="81"/>
            <rFont val="Tahoma"/>
            <family val="2"/>
          </rPr>
          <t xml:space="preserve">
Calculado automáticamente.
Recargo 30% por Bono nocturno 
(Art. 117, LOTTT). </t>
        </r>
      </text>
    </comment>
    <comment ref="K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AdministradorDPP:</t>
        </r>
        <r>
          <rPr>
            <sz val="9"/>
            <color indexed="81"/>
            <rFont val="Tahoma"/>
            <family val="2"/>
          </rPr>
          <t xml:space="preserve">
Calculado automáticamente. Equivalente a 1.8horas</t>
        </r>
      </text>
    </comment>
    <comment ref="J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AdministradorDPP:</t>
        </r>
        <r>
          <rPr>
            <sz val="9"/>
            <color indexed="81"/>
            <rFont val="Tahoma"/>
            <family val="2"/>
          </rPr>
          <t xml:space="preserve">
Calculado automáticamente.
Recargo 30% por Bono nocturno 
(Art. 117, LOTTT). </t>
        </r>
      </text>
    </comment>
    <comment ref="K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AdministradorDPP:</t>
        </r>
        <r>
          <rPr>
            <sz val="9"/>
            <color indexed="81"/>
            <rFont val="Tahoma"/>
            <family val="2"/>
          </rPr>
          <t xml:space="preserve">
Calculado automáticamente. Equivalente a 1.8horas</t>
        </r>
      </text>
    </comment>
    <comment ref="C12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DPP:</t>
        </r>
        <r>
          <rPr>
            <sz val="9"/>
            <color indexed="81"/>
            <rFont val="Tahoma"/>
            <family val="2"/>
          </rPr>
          <t xml:space="preserve">
Dato clave.
Ingresar en formato de 24 horas.
Por ejemplo: las 5:35pm se ingresa como: 
17:35
(17 dos puntos 35)</t>
        </r>
      </text>
    </comment>
    <comment ref="C13" authorId="1" shapeId="0" xr:uid="{C358275A-EDA7-49F6-88F0-F7FF4A88EC8A}">
      <text>
        <r>
          <rPr>
            <b/>
            <sz val="9"/>
            <color indexed="81"/>
            <rFont val="Tahoma"/>
            <family val="2"/>
          </rPr>
          <t>DPP:</t>
        </r>
        <r>
          <rPr>
            <sz val="9"/>
            <color indexed="81"/>
            <rFont val="Tahoma"/>
            <family val="2"/>
          </rPr>
          <t xml:space="preserve">
Dato clave.
Ingresar en formato de 24 horas.
Por ejemplo: las 5:35pm se ingresa como: 
17:35
(17 dos puntos 35)</t>
        </r>
      </text>
    </comment>
    <comment ref="C14" authorId="1" shapeId="0" xr:uid="{54430EA8-B1EA-4D9A-B49B-AC6F4BABDA25}">
      <text>
        <r>
          <rPr>
            <b/>
            <sz val="9"/>
            <color indexed="81"/>
            <rFont val="Tahoma"/>
            <family val="2"/>
          </rPr>
          <t>DPP:</t>
        </r>
        <r>
          <rPr>
            <sz val="9"/>
            <color indexed="81"/>
            <rFont val="Tahoma"/>
            <family val="2"/>
          </rPr>
          <t xml:space="preserve">
Dato clave.
Ingresar en formato de 24 horas.
Por ejemplo: las 5:35pm se ingresa como: 
17:35
(17 dos puntos 35)</t>
        </r>
      </text>
    </comment>
    <comment ref="C15" authorId="1" shapeId="0" xr:uid="{5995B9F7-8CE8-4713-8383-2E22DBAA4B0C}">
      <text>
        <r>
          <rPr>
            <b/>
            <sz val="9"/>
            <color indexed="81"/>
            <rFont val="Tahoma"/>
            <family val="2"/>
          </rPr>
          <t>DPP:</t>
        </r>
        <r>
          <rPr>
            <sz val="9"/>
            <color indexed="81"/>
            <rFont val="Tahoma"/>
            <family val="2"/>
          </rPr>
          <t xml:space="preserve">
Dato clave.
Ingresar en formato de 24 horas.
Por ejemplo: las 5:35pm se ingresa como: 
17:35
(17 dos puntos 35)</t>
        </r>
      </text>
    </comment>
    <comment ref="C16" authorId="1" shapeId="0" xr:uid="{9ECDDF06-CB4D-4D03-B73D-4CEC4EBA6958}">
      <text>
        <r>
          <rPr>
            <b/>
            <sz val="9"/>
            <color indexed="81"/>
            <rFont val="Tahoma"/>
            <family val="2"/>
          </rPr>
          <t>DPP:</t>
        </r>
        <r>
          <rPr>
            <sz val="9"/>
            <color indexed="81"/>
            <rFont val="Tahoma"/>
            <family val="2"/>
          </rPr>
          <t xml:space="preserve">
Dato clave.
Ingresar en formato de 24 horas.
Por ejemplo: las 5:35pm se ingresa como: 
17:35
(17 dos puntos 35)</t>
        </r>
      </text>
    </comment>
    <comment ref="C17" authorId="1" shapeId="0" xr:uid="{4201BAB3-FBB5-48C2-B074-B4C85F18F2EB}">
      <text>
        <r>
          <rPr>
            <b/>
            <sz val="9"/>
            <color indexed="81"/>
            <rFont val="Tahoma"/>
            <family val="2"/>
          </rPr>
          <t>DPP:</t>
        </r>
        <r>
          <rPr>
            <sz val="9"/>
            <color indexed="81"/>
            <rFont val="Tahoma"/>
            <family val="2"/>
          </rPr>
          <t xml:space="preserve">
Dato clave.
Ingresar en formato de 24 horas.
Por ejemplo: las 5:35pm se ingresa como: 
17:35
(17 dos puntos 35)</t>
        </r>
      </text>
    </comment>
    <comment ref="C18" authorId="1" shapeId="0" xr:uid="{1D125BD3-63AC-4F79-96F5-3458975A9A27}">
      <text>
        <r>
          <rPr>
            <b/>
            <sz val="9"/>
            <color indexed="81"/>
            <rFont val="Tahoma"/>
            <family val="2"/>
          </rPr>
          <t>DPP:</t>
        </r>
        <r>
          <rPr>
            <sz val="9"/>
            <color indexed="81"/>
            <rFont val="Tahoma"/>
            <family val="2"/>
          </rPr>
          <t xml:space="preserve">
Dato clave.
Ingresar en formato de 24 horas.
Por ejemplo: las 5:35pm se ingresa como: 
17:35
(17 dos puntos 35)</t>
        </r>
      </text>
    </comment>
    <comment ref="C19" authorId="1" shapeId="0" xr:uid="{F8FF46DD-3CA3-408B-A8D1-D24491A3EC52}">
      <text>
        <r>
          <rPr>
            <b/>
            <sz val="9"/>
            <color indexed="81"/>
            <rFont val="Tahoma"/>
            <family val="2"/>
          </rPr>
          <t>DPP:</t>
        </r>
        <r>
          <rPr>
            <sz val="9"/>
            <color indexed="81"/>
            <rFont val="Tahoma"/>
            <family val="2"/>
          </rPr>
          <t xml:space="preserve">
Dato clave.
Ingresar en formato de 24 horas.
Por ejemplo: las 5:35pm se ingresa como: 
17:35
(17 dos puntos 35)</t>
        </r>
      </text>
    </comment>
    <comment ref="C20" authorId="1" shapeId="0" xr:uid="{C74EA1B9-FE4B-4659-A6C1-2F8ACC544412}">
      <text>
        <r>
          <rPr>
            <b/>
            <sz val="9"/>
            <color indexed="81"/>
            <rFont val="Tahoma"/>
            <family val="2"/>
          </rPr>
          <t>DPP:</t>
        </r>
        <r>
          <rPr>
            <sz val="9"/>
            <color indexed="81"/>
            <rFont val="Tahoma"/>
            <family val="2"/>
          </rPr>
          <t xml:space="preserve">
Dato clave.
Ingresar en formato de 24 horas.
Por ejemplo: las 5:35pm se ingresa como: 
17:35
(17 dos puntos 35)</t>
        </r>
      </text>
    </comment>
    <comment ref="C21" authorId="1" shapeId="0" xr:uid="{AB2AA9A1-C889-4BAA-BE59-3725F69F115A}">
      <text>
        <r>
          <rPr>
            <b/>
            <sz val="9"/>
            <color indexed="81"/>
            <rFont val="Tahoma"/>
            <family val="2"/>
          </rPr>
          <t>DPP:</t>
        </r>
        <r>
          <rPr>
            <sz val="9"/>
            <color indexed="81"/>
            <rFont val="Tahoma"/>
            <family val="2"/>
          </rPr>
          <t xml:space="preserve">
Dato clave.
Ingresar en formato de 24 horas.
Por ejemplo: las 5:35pm se ingresa como: 
17:35
(17 dos puntos 35)</t>
        </r>
      </text>
    </comment>
    <comment ref="C22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DPP:</t>
        </r>
        <r>
          <rPr>
            <sz val="9"/>
            <color indexed="81"/>
            <rFont val="Tahoma"/>
            <family val="2"/>
          </rPr>
          <t xml:space="preserve">
Dato clave.
Ingresar en formato de 24 horas.
Por ejemplo: las 5:35pm se ingresa como: 
17:35
(17 dos puntos 35)</t>
        </r>
      </text>
    </comment>
    <comment ref="C23" authorId="1" shapeId="0" xr:uid="{00000000-0006-0000-0000-000014000000}">
      <text>
        <r>
          <rPr>
            <b/>
            <sz val="9"/>
            <color indexed="81"/>
            <rFont val="Tahoma"/>
            <family val="2"/>
          </rPr>
          <t>DPP:</t>
        </r>
        <r>
          <rPr>
            <sz val="9"/>
            <color indexed="81"/>
            <rFont val="Tahoma"/>
            <family val="2"/>
          </rPr>
          <t xml:space="preserve">
Dato clave.
Ingresar en formato de 24 horas.
Por ejemplo: las 5:35pm se ingresa como: 
17:35
(17 dos puntos 35)</t>
        </r>
      </text>
    </comment>
    <comment ref="C24" authorId="1" shapeId="0" xr:uid="{00000000-0006-0000-0000-000015000000}">
      <text>
        <r>
          <rPr>
            <b/>
            <sz val="9"/>
            <color indexed="81"/>
            <rFont val="Tahoma"/>
            <family val="2"/>
          </rPr>
          <t>DPP:</t>
        </r>
        <r>
          <rPr>
            <sz val="9"/>
            <color indexed="81"/>
            <rFont val="Tahoma"/>
            <family val="2"/>
          </rPr>
          <t xml:space="preserve">
Dato clave.
Ingresar en formato de 24 horas.
Por ejemplo: las 5:35pm se ingresa como: 
17:35
(17 dos puntos 35)</t>
        </r>
      </text>
    </comment>
    <comment ref="C25" authorId="1" shapeId="0" xr:uid="{00000000-0006-0000-0000-000016000000}">
      <text>
        <r>
          <rPr>
            <b/>
            <sz val="9"/>
            <color indexed="81"/>
            <rFont val="Tahoma"/>
            <family val="2"/>
          </rPr>
          <t>DPP:</t>
        </r>
        <r>
          <rPr>
            <sz val="9"/>
            <color indexed="81"/>
            <rFont val="Tahoma"/>
            <family val="2"/>
          </rPr>
          <t xml:space="preserve">
Dato clave.
Ingresar en formato de 24 horas.
Por ejemplo: las 5:35pm se ingresa como: 
17:35
(17 dos puntos 35)</t>
        </r>
      </text>
    </comment>
    <comment ref="C26" authorId="1" shapeId="0" xr:uid="{00000000-0006-0000-0000-000017000000}">
      <text>
        <r>
          <rPr>
            <b/>
            <sz val="9"/>
            <color indexed="81"/>
            <rFont val="Tahoma"/>
            <family val="2"/>
          </rPr>
          <t>DPP:</t>
        </r>
        <r>
          <rPr>
            <sz val="9"/>
            <color indexed="81"/>
            <rFont val="Tahoma"/>
            <family val="2"/>
          </rPr>
          <t xml:space="preserve">
Dato clave.
Ingresar en formato de 24 horas.
Por ejemplo: las 5:35pm se ingresa como: 
17:35
(17 dos puntos 35)</t>
        </r>
      </text>
    </comment>
    <comment ref="C27" authorId="1" shapeId="0" xr:uid="{00000000-0006-0000-0000-000018000000}">
      <text>
        <r>
          <rPr>
            <b/>
            <sz val="9"/>
            <color indexed="81"/>
            <rFont val="Tahoma"/>
            <family val="2"/>
          </rPr>
          <t>DPP:</t>
        </r>
        <r>
          <rPr>
            <sz val="9"/>
            <color indexed="81"/>
            <rFont val="Tahoma"/>
            <family val="2"/>
          </rPr>
          <t xml:space="preserve">
Dato clave.
Ingresar en formato de 24 horas.
Por ejemplo: las 5:35pm se ingresa como: 
17:35
(17 dos puntos 35)</t>
        </r>
      </text>
    </comment>
    <comment ref="C28" authorId="1" shapeId="0" xr:uid="{00000000-0006-0000-0000-000019000000}">
      <text>
        <r>
          <rPr>
            <b/>
            <sz val="9"/>
            <color indexed="81"/>
            <rFont val="Tahoma"/>
            <family val="2"/>
          </rPr>
          <t>DPP:</t>
        </r>
        <r>
          <rPr>
            <sz val="9"/>
            <color indexed="81"/>
            <rFont val="Tahoma"/>
            <family val="2"/>
          </rPr>
          <t xml:space="preserve">
Dato clave.
Ingresar en formato de 24 horas.
Por ejemplo: las 5:35pm se ingresa como: 
17:35
(17 dos puntos 35)</t>
        </r>
      </text>
    </comment>
    <comment ref="C29" authorId="1" shapeId="0" xr:uid="{00000000-0006-0000-0000-00001A000000}">
      <text>
        <r>
          <rPr>
            <b/>
            <sz val="9"/>
            <color indexed="81"/>
            <rFont val="Tahoma"/>
            <family val="2"/>
          </rPr>
          <t>DPP:</t>
        </r>
        <r>
          <rPr>
            <sz val="9"/>
            <color indexed="81"/>
            <rFont val="Tahoma"/>
            <family val="2"/>
          </rPr>
          <t xml:space="preserve">
Dato clave.
Ingresar en formato de 24 horas.
Por ejemplo: las 5:35pm se ingresa como: 
17:35
(17 dos puntos 35)</t>
        </r>
      </text>
    </comment>
    <comment ref="C30" authorId="1" shapeId="0" xr:uid="{00000000-0006-0000-0000-00001B000000}">
      <text>
        <r>
          <rPr>
            <b/>
            <sz val="9"/>
            <color indexed="81"/>
            <rFont val="Tahoma"/>
            <family val="2"/>
          </rPr>
          <t>DPP:</t>
        </r>
        <r>
          <rPr>
            <sz val="9"/>
            <color indexed="81"/>
            <rFont val="Tahoma"/>
            <family val="2"/>
          </rPr>
          <t xml:space="preserve">
Dato clave.
Ingresar en formato de 24 horas.
Por ejemplo: las 5:35pm se ingresa como: 
17:35
(17 dos puntos 35)</t>
        </r>
      </text>
    </comment>
    <comment ref="C31" authorId="1" shapeId="0" xr:uid="{00000000-0006-0000-0000-00001C000000}">
      <text>
        <r>
          <rPr>
            <b/>
            <sz val="9"/>
            <color indexed="81"/>
            <rFont val="Tahoma"/>
            <family val="2"/>
          </rPr>
          <t>DPP:</t>
        </r>
        <r>
          <rPr>
            <sz val="9"/>
            <color indexed="81"/>
            <rFont val="Tahoma"/>
            <family val="2"/>
          </rPr>
          <t xml:space="preserve">
Dato clave.
Ingresar en formato de 24 horas.
Por ejemplo: las 5:35pm se ingresa como: 
17:35
(17 dos puntos 35)</t>
        </r>
      </text>
    </comment>
    <comment ref="C32" authorId="1" shapeId="0" xr:uid="{00000000-0006-0000-0000-00001D000000}">
      <text>
        <r>
          <rPr>
            <b/>
            <sz val="9"/>
            <color indexed="81"/>
            <rFont val="Tahoma"/>
            <family val="2"/>
          </rPr>
          <t>DPP:</t>
        </r>
        <r>
          <rPr>
            <sz val="9"/>
            <color indexed="81"/>
            <rFont val="Tahoma"/>
            <family val="2"/>
          </rPr>
          <t xml:space="preserve">
Dato clave.
Ingresar en formato de 24 horas.
Por ejemplo: las 5:35pm se ingresa como: 
17:35
(17 dos puntos 35)</t>
        </r>
      </text>
    </comment>
    <comment ref="C33" authorId="1" shapeId="0" xr:uid="{00000000-0006-0000-0000-00001E000000}">
      <text>
        <r>
          <rPr>
            <b/>
            <sz val="9"/>
            <color indexed="81"/>
            <rFont val="Tahoma"/>
            <family val="2"/>
          </rPr>
          <t>DPP:</t>
        </r>
        <r>
          <rPr>
            <sz val="9"/>
            <color indexed="81"/>
            <rFont val="Tahoma"/>
            <family val="2"/>
          </rPr>
          <t xml:space="preserve">
Dato clave.
Ingresar en formato de 24 horas.
Por ejemplo: las 5:35pm se ingresa como: 
17:35
(17 dos puntos 35)</t>
        </r>
      </text>
    </comment>
    <comment ref="C34" authorId="1" shapeId="0" xr:uid="{00000000-0006-0000-0000-00001F000000}">
      <text>
        <r>
          <rPr>
            <b/>
            <sz val="9"/>
            <color indexed="81"/>
            <rFont val="Tahoma"/>
            <family val="2"/>
          </rPr>
          <t>DPP:</t>
        </r>
        <r>
          <rPr>
            <sz val="9"/>
            <color indexed="81"/>
            <rFont val="Tahoma"/>
            <family val="2"/>
          </rPr>
          <t xml:space="preserve">
Dato clave.
Ingresar en formato de 24 horas.
Por ejemplo: las 5:35pm se ingresa como: 
17:35
(17 dos puntos 35)</t>
        </r>
      </text>
    </comment>
    <comment ref="C35" authorId="1" shapeId="0" xr:uid="{00000000-0006-0000-0000-000020000000}">
      <text>
        <r>
          <rPr>
            <b/>
            <sz val="9"/>
            <color indexed="81"/>
            <rFont val="Tahoma"/>
            <family val="2"/>
          </rPr>
          <t>DPP:</t>
        </r>
        <r>
          <rPr>
            <sz val="9"/>
            <color indexed="81"/>
            <rFont val="Tahoma"/>
            <family val="2"/>
          </rPr>
          <t xml:space="preserve">
Dato clave.
Ingresar en formato de 24 horas.
Por ejemplo: las 5:35pm se ingresa como: 
17:35
(17 dos puntos 35)</t>
        </r>
      </text>
    </comment>
    <comment ref="C36" authorId="1" shapeId="0" xr:uid="{00000000-0006-0000-0000-000021000000}">
      <text>
        <r>
          <rPr>
            <b/>
            <sz val="9"/>
            <color indexed="81"/>
            <rFont val="Tahoma"/>
            <family val="2"/>
          </rPr>
          <t>DPP:</t>
        </r>
        <r>
          <rPr>
            <sz val="9"/>
            <color indexed="81"/>
            <rFont val="Tahoma"/>
            <family val="2"/>
          </rPr>
          <t xml:space="preserve">
Dato clave.
Ingresar en formato de 24 horas.
Por ejemplo: las 5:35pm se ingresa como: 
17:35
(17 dos puntos 35)</t>
        </r>
      </text>
    </comment>
  </commentList>
</comments>
</file>

<file path=xl/sharedStrings.xml><?xml version="1.0" encoding="utf-8"?>
<sst xmlns="http://schemas.openxmlformats.org/spreadsheetml/2006/main" count="41" uniqueCount="35">
  <si>
    <t>Fecha:</t>
  </si>
  <si>
    <t>Cédula:</t>
  </si>
  <si>
    <t>Dirección:</t>
  </si>
  <si>
    <t>Teléfono:</t>
  </si>
  <si>
    <t>Fecha de nacimiento:</t>
  </si>
  <si>
    <t>Sobretiempo Diurno</t>
  </si>
  <si>
    <t>Sobretiempo Nocturno</t>
  </si>
  <si>
    <t>Horas</t>
  </si>
  <si>
    <t>Minutos</t>
  </si>
  <si>
    <t>Horas iniciales del sobretiempo:</t>
  </si>
  <si>
    <t>Diurno:</t>
  </si>
  <si>
    <t>Nocturno:</t>
  </si>
  <si>
    <t>Multa:</t>
  </si>
  <si>
    <t>Nivel:</t>
  </si>
  <si>
    <t>Nombre del niño:</t>
  </si>
  <si>
    <t>Nombre representante:</t>
  </si>
  <si>
    <t>Registros,  cálculos y valores</t>
  </si>
  <si>
    <t>Tiempo (H:m)</t>
  </si>
  <si>
    <t>Mensualidad</t>
  </si>
  <si>
    <t>Observación:</t>
  </si>
  <si>
    <t>Minuto ST</t>
  </si>
  <si>
    <r>
      <t xml:space="preserve">Nota importante:
</t>
    </r>
    <r>
      <rPr>
        <b/>
        <sz val="10"/>
        <color theme="1"/>
        <rFont val="Arial"/>
        <family val="2"/>
      </rPr>
      <t>Celdas en color Blanco: Disponible para ingresar información referencial.
Celdas en color Verde: Disponible para ingresar información clave, necesaria para los cálculos.
Celdas en color Amarillo: Tener cuidado con ellas, son las que tienen las formulas para los cálculos.</t>
    </r>
  </si>
  <si>
    <t>CALCULADORA CEIVA COBERTURA HORARIA ADICIONAL (SOBRETIEMPO)</t>
  </si>
  <si>
    <t>Incidencias</t>
  </si>
  <si>
    <t>NocturnoExt.:</t>
  </si>
  <si>
    <t>Sobretiempo Nocturno Extendido</t>
  </si>
  <si>
    <t>Gran Total por día:</t>
  </si>
  <si>
    <t>Datos referenciales Usuario</t>
  </si>
  <si>
    <t>Valores referenciales para el cálculo
(Modificar solamente Mensualidad según su esquema de pago)</t>
  </si>
  <si>
    <t xml:space="preserve"> Total por Mes:</t>
  </si>
  <si>
    <t>Hora de salida (24H):</t>
  </si>
  <si>
    <r>
      <rPr>
        <b/>
        <u/>
        <sz val="14"/>
        <color theme="1"/>
        <rFont val="Arial"/>
        <family val="2"/>
      </rPr>
      <t>ADVERTENCIA:</t>
    </r>
    <r>
      <rPr>
        <sz val="14"/>
        <color theme="1"/>
        <rFont val="Arial"/>
        <family val="2"/>
      </rPr>
      <t xml:space="preserve"> Ingresar datos solamente en celdas de color blanco (opcional) y verde, estas últimas, son necesarios para el cálculo.</t>
    </r>
  </si>
  <si>
    <t>Costo ($):</t>
  </si>
  <si>
    <t>Costos ($)</t>
  </si>
  <si>
    <r>
      <rPr>
        <b/>
        <u/>
        <sz val="10"/>
        <color theme="1"/>
        <rFont val="Arial"/>
        <family val="2"/>
      </rPr>
      <t>NOTA</t>
    </r>
    <r>
      <rPr>
        <b/>
        <sz val="10"/>
        <color theme="1"/>
        <rFont val="Arial"/>
        <family val="2"/>
      </rPr>
      <t xml:space="preserve">: </t>
    </r>
    <r>
      <rPr>
        <sz val="10"/>
        <color theme="1"/>
        <rFont val="Arial"/>
        <family val="2"/>
      </rPr>
      <t xml:space="preserve">Cualquier incidencia, error, corrección, sugerencia, mejora o cualquier otro comentario escribir a: </t>
    </r>
    <r>
      <rPr>
        <b/>
        <u/>
        <sz val="10"/>
        <color rgb="FF0070C0"/>
        <rFont val="Arial"/>
        <family val="2"/>
      </rPr>
      <t xml:space="preserve">administracion@ceiva.com.ve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</si>
</sst>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h:mm;@"/>
    <numFmt numFmtId="166" formatCode="0;[Red]0"/>
    <numFmt numFmtId="167" formatCode="[$-409]h:mm\ AM/PM;@"/>
    <numFmt numFmtId="168" formatCode="_-* #,##0.000\ _€_-;\-* #,##0.000\ _€_-;_-* &quot;-&quot;??\ _€_-;_-@_-"/>
    <numFmt numFmtId="169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 Black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0"/>
      <color rgb="FF0070C0"/>
      <name val="Arial"/>
      <family val="2"/>
    </font>
    <font>
      <sz val="16"/>
      <color theme="0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7" fontId="2" fillId="4" borderId="4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67" fontId="2" fillId="2" borderId="2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67" fontId="2" fillId="4" borderId="19" xfId="0" applyNumberFormat="1" applyFont="1" applyFill="1" applyBorder="1" applyAlignment="1">
      <alignment horizontal="center"/>
    </xf>
    <xf numFmtId="165" fontId="2" fillId="3" borderId="5" xfId="0" applyNumberFormat="1" applyFont="1" applyFill="1" applyBorder="1"/>
    <xf numFmtId="0" fontId="3" fillId="6" borderId="35" xfId="0" applyFont="1" applyFill="1" applyBorder="1" applyAlignment="1"/>
    <xf numFmtId="4" fontId="2" fillId="3" borderId="1" xfId="0" applyNumberFormat="1" applyFont="1" applyFill="1" applyBorder="1"/>
    <xf numFmtId="0" fontId="2" fillId="3" borderId="47" xfId="0" applyFont="1" applyFill="1" applyBorder="1" applyAlignment="1">
      <alignment horizontal="center"/>
    </xf>
    <xf numFmtId="164" fontId="2" fillId="3" borderId="48" xfId="0" applyNumberFormat="1" applyFont="1" applyFill="1" applyBorder="1"/>
    <xf numFmtId="4" fontId="2" fillId="3" borderId="48" xfId="0" applyNumberFormat="1" applyFont="1" applyFill="1" applyBorder="1"/>
    <xf numFmtId="165" fontId="2" fillId="3" borderId="12" xfId="0" applyNumberFormat="1" applyFont="1" applyFill="1" applyBorder="1"/>
    <xf numFmtId="165" fontId="2" fillId="3" borderId="2" xfId="0" applyNumberFormat="1" applyFont="1" applyFill="1" applyBorder="1"/>
    <xf numFmtId="166" fontId="2" fillId="3" borderId="47" xfId="0" applyNumberFormat="1" applyFont="1" applyFill="1" applyBorder="1" applyAlignment="1">
      <alignment horizontal="center"/>
    </xf>
    <xf numFmtId="164" fontId="3" fillId="3" borderId="44" xfId="0" applyNumberFormat="1" applyFont="1" applyFill="1" applyBorder="1"/>
    <xf numFmtId="0" fontId="3" fillId="2" borderId="42" xfId="0" applyFont="1" applyFill="1" applyBorder="1" applyAlignment="1">
      <alignment horizontal="center" vertical="center" wrapText="1"/>
    </xf>
    <xf numFmtId="168" fontId="2" fillId="3" borderId="27" xfId="1" applyNumberFormat="1" applyFont="1" applyFill="1" applyBorder="1"/>
    <xf numFmtId="168" fontId="2" fillId="3" borderId="31" xfId="1" applyNumberFormat="1" applyFont="1" applyFill="1" applyBorder="1"/>
    <xf numFmtId="169" fontId="2" fillId="0" borderId="4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169" fontId="2" fillId="0" borderId="5" xfId="0" applyNumberFormat="1" applyFont="1" applyBorder="1" applyAlignment="1">
      <alignment horizontal="center"/>
    </xf>
    <xf numFmtId="166" fontId="2" fillId="3" borderId="45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164" fontId="2" fillId="3" borderId="46" xfId="0" applyNumberFormat="1" applyFont="1" applyFill="1" applyBorder="1"/>
    <xf numFmtId="0" fontId="2" fillId="3" borderId="45" xfId="0" applyFont="1" applyFill="1" applyBorder="1" applyAlignment="1">
      <alignment horizontal="center"/>
    </xf>
    <xf numFmtId="4" fontId="2" fillId="3" borderId="4" xfId="0" applyNumberFormat="1" applyFont="1" applyFill="1" applyBorder="1"/>
    <xf numFmtId="4" fontId="2" fillId="3" borderId="46" xfId="0" applyNumberFormat="1" applyFont="1" applyFill="1" applyBorder="1"/>
    <xf numFmtId="0" fontId="7" fillId="2" borderId="24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wrapText="1"/>
    </xf>
    <xf numFmtId="0" fontId="3" fillId="2" borderId="5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wrapText="1"/>
    </xf>
    <xf numFmtId="0" fontId="12" fillId="12" borderId="13" xfId="0" applyFont="1" applyFill="1" applyBorder="1" applyAlignment="1">
      <alignment horizontal="center" vertical="center"/>
    </xf>
    <xf numFmtId="0" fontId="12" fillId="12" borderId="14" xfId="0" applyFont="1" applyFill="1" applyBorder="1" applyAlignment="1">
      <alignment horizontal="center" vertical="center"/>
    </xf>
    <xf numFmtId="0" fontId="12" fillId="12" borderId="15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6" borderId="2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left"/>
    </xf>
    <xf numFmtId="0" fontId="3" fillId="6" borderId="4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164" fontId="3" fillId="2" borderId="40" xfId="1" applyFont="1" applyFill="1" applyBorder="1" applyAlignment="1">
      <alignment horizontal="center" vertical="center" wrapText="1"/>
    </xf>
    <xf numFmtId="164" fontId="3" fillId="2" borderId="39" xfId="1" applyFont="1" applyFill="1" applyBorder="1" applyAlignment="1">
      <alignment horizontal="center" vertical="center" wrapText="1"/>
    </xf>
    <xf numFmtId="3" fontId="3" fillId="4" borderId="16" xfId="0" applyNumberFormat="1" applyFont="1" applyFill="1" applyBorder="1" applyAlignment="1">
      <alignment horizontal="center" vertical="center"/>
    </xf>
    <xf numFmtId="3" fontId="3" fillId="4" borderId="17" xfId="0" applyNumberFormat="1" applyFont="1" applyFill="1" applyBorder="1" applyAlignment="1">
      <alignment horizontal="center" vertical="center"/>
    </xf>
    <xf numFmtId="3" fontId="3" fillId="4" borderId="18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3" fillId="5" borderId="49" xfId="0" applyFont="1" applyFill="1" applyBorder="1" applyAlignment="1">
      <alignment horizontal="center"/>
    </xf>
    <xf numFmtId="0" fontId="3" fillId="5" borderId="44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9" fillId="2" borderId="23" xfId="0" applyFont="1" applyFill="1" applyBorder="1" applyAlignment="1">
      <alignment horizontal="right" vertical="center" wrapText="1"/>
    </xf>
    <xf numFmtId="0" fontId="9" fillId="2" borderId="36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9" fillId="2" borderId="37" xfId="0" applyFont="1" applyFill="1" applyBorder="1" applyAlignment="1">
      <alignment horizontal="right" vertical="center" wrapText="1"/>
    </xf>
    <xf numFmtId="0" fontId="9" fillId="2" borderId="32" xfId="0" applyFont="1" applyFill="1" applyBorder="1" applyAlignment="1">
      <alignment horizontal="right" vertical="center" wrapText="1"/>
    </xf>
    <xf numFmtId="0" fontId="9" fillId="2" borderId="25" xfId="0" applyFont="1" applyFill="1" applyBorder="1" applyAlignment="1">
      <alignment horizontal="right" vertical="center" wrapText="1"/>
    </xf>
    <xf numFmtId="0" fontId="9" fillId="2" borderId="26" xfId="0" applyFont="1" applyFill="1" applyBorder="1" applyAlignment="1">
      <alignment horizontal="right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4" fontId="2" fillId="3" borderId="1" xfId="1" applyNumberFormat="1" applyFont="1" applyFill="1" applyBorder="1" applyAlignment="1"/>
    <xf numFmtId="4" fontId="2" fillId="3" borderId="2" xfId="1" applyNumberFormat="1" applyFont="1" applyFill="1" applyBorder="1" applyAlignment="1"/>
    <xf numFmtId="4" fontId="2" fillId="3" borderId="5" xfId="1" applyNumberFormat="1" applyFont="1" applyFill="1" applyBorder="1" applyAlignment="1"/>
    <xf numFmtId="4" fontId="2" fillId="3" borderId="3" xfId="1" applyNumberFormat="1" applyFont="1" applyFill="1" applyBorder="1" applyAlignment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 vertical="top" wrapText="1"/>
    </xf>
    <xf numFmtId="0" fontId="6" fillId="8" borderId="17" xfId="0" applyFont="1" applyFill="1" applyBorder="1" applyAlignment="1">
      <alignment horizontal="center" vertical="top" wrapText="1"/>
    </xf>
    <xf numFmtId="0" fontId="6" fillId="8" borderId="18" xfId="0" applyFont="1" applyFill="1" applyBorder="1" applyAlignment="1">
      <alignment horizontal="center" vertical="top" wrapText="1"/>
    </xf>
    <xf numFmtId="0" fontId="2" fillId="10" borderId="13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top"/>
    </xf>
    <xf numFmtId="0" fontId="2" fillId="11" borderId="14" xfId="0" applyFont="1" applyFill="1" applyBorder="1" applyAlignment="1">
      <alignment horizontal="center" vertical="top"/>
    </xf>
    <xf numFmtId="0" fontId="2" fillId="11" borderId="15" xfId="0" applyFont="1" applyFill="1" applyBorder="1" applyAlignment="1">
      <alignment horizontal="center" vertical="top"/>
    </xf>
    <xf numFmtId="0" fontId="3" fillId="9" borderId="22" xfId="0" applyFont="1" applyFill="1" applyBorder="1" applyAlignment="1">
      <alignment horizontal="right"/>
    </xf>
    <xf numFmtId="0" fontId="3" fillId="9" borderId="11" xfId="0" applyFont="1" applyFill="1" applyBorder="1" applyAlignment="1">
      <alignment horizontal="right"/>
    </xf>
    <xf numFmtId="0" fontId="3" fillId="9" borderId="23" xfId="0" applyFont="1" applyFill="1" applyBorder="1" applyAlignment="1">
      <alignment horizontal="right"/>
    </xf>
    <xf numFmtId="164" fontId="3" fillId="7" borderId="22" xfId="0" applyNumberFormat="1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C99FF"/>
      <color rgb="FFFF7C80"/>
      <color rgb="FFFF6699"/>
      <color rgb="FFFF9999"/>
      <color rgb="FFFF99CC"/>
      <color rgb="FFCC66FF"/>
      <color rgb="FF9966FF"/>
      <color rgb="FFFFCCCC"/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zoomScaleNormal="100" workbookViewId="0">
      <selection activeCell="A9" sqref="A9:O9"/>
    </sheetView>
  </sheetViews>
  <sheetFormatPr baseColWidth="10" defaultColWidth="11.5703125" defaultRowHeight="12.75" x14ac:dyDescent="0.2"/>
  <cols>
    <col min="1" max="1" width="11.42578125" style="1" customWidth="1"/>
    <col min="2" max="2" width="13.7109375" style="1" customWidth="1"/>
    <col min="3" max="3" width="12.7109375" style="1" customWidth="1"/>
    <col min="4" max="4" width="11.5703125" style="1" customWidth="1"/>
    <col min="5" max="5" width="11.5703125" style="1"/>
    <col min="6" max="6" width="12.85546875" style="1" customWidth="1"/>
    <col min="7" max="7" width="14.140625" style="1" customWidth="1"/>
    <col min="8" max="8" width="9.28515625" style="1" customWidth="1"/>
    <col min="9" max="9" width="12.7109375" style="1" customWidth="1"/>
    <col min="10" max="10" width="11.5703125" style="1"/>
    <col min="11" max="11" width="13.42578125" style="1" customWidth="1"/>
    <col min="12" max="12" width="19.85546875" style="1" customWidth="1"/>
    <col min="13" max="13" width="11.5703125" style="1"/>
    <col min="14" max="14" width="13.28515625" style="1" customWidth="1"/>
    <col min="15" max="15" width="13.7109375" style="1" customWidth="1"/>
    <col min="16" max="16" width="12" style="1" bestFit="1" customWidth="1"/>
    <col min="17" max="16384" width="11.5703125" style="1"/>
  </cols>
  <sheetData>
    <row r="1" spans="1:16" ht="37.9" customHeight="1" thickBot="1" x14ac:dyDescent="0.25">
      <c r="A1" s="42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6" ht="15" customHeight="1" thickBot="1" x14ac:dyDescent="0.25">
      <c r="A2" s="45" t="s">
        <v>27</v>
      </c>
      <c r="B2" s="45"/>
      <c r="C2" s="45"/>
      <c r="D2" s="45"/>
      <c r="E2" s="45"/>
      <c r="F2" s="45"/>
      <c r="G2" s="46" t="s">
        <v>28</v>
      </c>
      <c r="H2" s="47"/>
      <c r="I2" s="47"/>
      <c r="J2" s="47"/>
      <c r="K2" s="47"/>
      <c r="L2" s="48"/>
      <c r="M2" s="84" t="s">
        <v>31</v>
      </c>
      <c r="N2" s="85"/>
      <c r="O2" s="86"/>
    </row>
    <row r="3" spans="1:16" ht="15" customHeight="1" thickTop="1" thickBot="1" x14ac:dyDescent="0.25">
      <c r="A3" s="107" t="s">
        <v>14</v>
      </c>
      <c r="B3" s="108"/>
      <c r="C3" s="108"/>
      <c r="D3" s="109" t="s">
        <v>15</v>
      </c>
      <c r="E3" s="109"/>
      <c r="F3" s="110"/>
      <c r="G3" s="49"/>
      <c r="H3" s="50"/>
      <c r="I3" s="50"/>
      <c r="J3" s="50"/>
      <c r="K3" s="50"/>
      <c r="L3" s="51"/>
      <c r="M3" s="87"/>
      <c r="N3" s="88"/>
      <c r="O3" s="89"/>
    </row>
    <row r="4" spans="1:16" ht="13.15" customHeight="1" x14ac:dyDescent="0.2">
      <c r="A4" s="54"/>
      <c r="B4" s="55"/>
      <c r="C4" s="55"/>
      <c r="D4" s="55"/>
      <c r="E4" s="55"/>
      <c r="F4" s="56"/>
      <c r="G4" s="57" t="s">
        <v>9</v>
      </c>
      <c r="H4" s="58"/>
      <c r="I4" s="82" t="s">
        <v>33</v>
      </c>
      <c r="J4" s="83"/>
      <c r="K4" s="83"/>
      <c r="L4" s="83"/>
      <c r="M4" s="87"/>
      <c r="N4" s="88"/>
      <c r="O4" s="89"/>
    </row>
    <row r="5" spans="1:16" ht="14.65" customHeight="1" thickBot="1" x14ac:dyDescent="0.25">
      <c r="A5" s="61" t="s">
        <v>4</v>
      </c>
      <c r="B5" s="62"/>
      <c r="C5" s="2"/>
      <c r="D5" s="63" t="s">
        <v>2</v>
      </c>
      <c r="E5" s="8" t="s">
        <v>1</v>
      </c>
      <c r="F5" s="3"/>
      <c r="G5" s="59"/>
      <c r="H5" s="60"/>
      <c r="I5" s="17" t="s">
        <v>18</v>
      </c>
      <c r="J5" s="12" t="s">
        <v>20</v>
      </c>
      <c r="K5" s="101" t="s">
        <v>12</v>
      </c>
      <c r="L5" s="102"/>
      <c r="M5" s="87"/>
      <c r="N5" s="88"/>
      <c r="O5" s="89"/>
    </row>
    <row r="6" spans="1:16" ht="14.65" customHeight="1" x14ac:dyDescent="0.2">
      <c r="A6" s="7" t="s">
        <v>13</v>
      </c>
      <c r="B6" s="55"/>
      <c r="C6" s="55"/>
      <c r="D6" s="63"/>
      <c r="E6" s="8" t="s">
        <v>3</v>
      </c>
      <c r="F6" s="3"/>
      <c r="G6" s="7" t="s">
        <v>10</v>
      </c>
      <c r="H6" s="9">
        <v>0.66666666666666663</v>
      </c>
      <c r="I6" s="72">
        <v>130</v>
      </c>
      <c r="J6" s="27">
        <f>ROUND((((((I6/20)/9)+(((I6/20)/9)*50%))/60)),3)</f>
        <v>1.7999999999999999E-2</v>
      </c>
      <c r="K6" s="103">
        <v>0</v>
      </c>
      <c r="L6" s="104"/>
      <c r="M6" s="87"/>
      <c r="N6" s="88"/>
      <c r="O6" s="89"/>
    </row>
    <row r="7" spans="1:16" ht="14.45" customHeight="1" x14ac:dyDescent="0.2">
      <c r="A7" s="75"/>
      <c r="B7" s="75"/>
      <c r="C7" s="75"/>
      <c r="D7" s="75"/>
      <c r="E7" s="75"/>
      <c r="F7" s="76"/>
      <c r="G7" s="10" t="s">
        <v>11</v>
      </c>
      <c r="H7" s="11">
        <v>0.75</v>
      </c>
      <c r="I7" s="73"/>
      <c r="J7" s="27">
        <f>ROUND(((J6+(J6*30%))),3)</f>
        <v>2.3E-2</v>
      </c>
      <c r="K7" s="103">
        <f>ROUND((((J7*60)*4)),0)</f>
        <v>6</v>
      </c>
      <c r="L7" s="104"/>
      <c r="M7" s="87"/>
      <c r="N7" s="88"/>
      <c r="O7" s="89"/>
    </row>
    <row r="8" spans="1:16" ht="14.45" customHeight="1" thickBot="1" x14ac:dyDescent="0.25">
      <c r="A8" s="77"/>
      <c r="B8" s="77"/>
      <c r="C8" s="77"/>
      <c r="D8" s="77"/>
      <c r="E8" s="77"/>
      <c r="F8" s="78"/>
      <c r="G8" s="10" t="s">
        <v>24</v>
      </c>
      <c r="H8" s="11">
        <v>0.77083333333333337</v>
      </c>
      <c r="I8" s="74"/>
      <c r="J8" s="28">
        <f>ROUND(((J7+(J7*80%))),2)</f>
        <v>0.04</v>
      </c>
      <c r="K8" s="105">
        <f>ROUND((((J8*60)*4)),0)</f>
        <v>10</v>
      </c>
      <c r="L8" s="106"/>
      <c r="M8" s="90"/>
      <c r="N8" s="91"/>
      <c r="O8" s="92"/>
    </row>
    <row r="9" spans="1:16" ht="14.45" customHeight="1" thickBot="1" x14ac:dyDescent="0.35">
      <c r="A9" s="79" t="s">
        <v>16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</row>
    <row r="10" spans="1:16" ht="14.45" customHeight="1" thickBot="1" x14ac:dyDescent="0.25">
      <c r="A10" s="64" t="s">
        <v>23</v>
      </c>
      <c r="B10" s="66" t="s">
        <v>0</v>
      </c>
      <c r="C10" s="68" t="s">
        <v>30</v>
      </c>
      <c r="D10" s="70" t="s">
        <v>17</v>
      </c>
      <c r="E10" s="93" t="s">
        <v>5</v>
      </c>
      <c r="F10" s="94"/>
      <c r="G10" s="95"/>
      <c r="H10" s="96" t="s">
        <v>6</v>
      </c>
      <c r="I10" s="97"/>
      <c r="J10" s="98"/>
      <c r="K10" s="93" t="s">
        <v>25</v>
      </c>
      <c r="L10" s="94"/>
      <c r="M10" s="95"/>
      <c r="N10" s="99" t="s">
        <v>26</v>
      </c>
      <c r="O10" s="52" t="s">
        <v>19</v>
      </c>
    </row>
    <row r="11" spans="1:16" ht="15" customHeight="1" thickBot="1" x14ac:dyDescent="0.25">
      <c r="A11" s="65"/>
      <c r="B11" s="67"/>
      <c r="C11" s="69"/>
      <c r="D11" s="71"/>
      <c r="E11" s="38" t="s">
        <v>7</v>
      </c>
      <c r="F11" s="39" t="s">
        <v>8</v>
      </c>
      <c r="G11" s="40" t="s">
        <v>32</v>
      </c>
      <c r="H11" s="41" t="s">
        <v>8</v>
      </c>
      <c r="I11" s="26" t="s">
        <v>32</v>
      </c>
      <c r="J11" s="40" t="s">
        <v>12</v>
      </c>
      <c r="K11" s="41" t="s">
        <v>8</v>
      </c>
      <c r="L11" s="26" t="s">
        <v>32</v>
      </c>
      <c r="M11" s="40" t="s">
        <v>12</v>
      </c>
      <c r="N11" s="100"/>
      <c r="O11" s="53"/>
    </row>
    <row r="12" spans="1:16" ht="15.4" customHeight="1" x14ac:dyDescent="0.2">
      <c r="A12" s="13">
        <v>1</v>
      </c>
      <c r="B12" s="29"/>
      <c r="C12" s="6"/>
      <c r="D12" s="22">
        <f t="shared" ref="D12:D36" si="0">IF(C12="",0,C12-$H$6)</f>
        <v>0</v>
      </c>
      <c r="E12" s="32">
        <f>IF((HOUR(D12))&gt;2,2,HOUR(D12))</f>
        <v>0</v>
      </c>
      <c r="F12" s="33">
        <f>IF(E12=2,0,MINUTE(D12))</f>
        <v>0</v>
      </c>
      <c r="G12" s="34">
        <f>((E12*60)+F12)*$J$6</f>
        <v>0</v>
      </c>
      <c r="H12" s="35">
        <f t="shared" ref="H12:H36" si="1">IF(HOUR(D12)&gt;2,30,IF(HOUR(D12)=2,MINUTE(D12),0))</f>
        <v>0</v>
      </c>
      <c r="I12" s="36">
        <f>H12*$J$7</f>
        <v>0</v>
      </c>
      <c r="J12" s="37">
        <f t="shared" ref="J12:J13" si="2">IF(H12&gt;30,$K$8,(IF(H12&gt;0,$K$7,0)))</f>
        <v>0</v>
      </c>
      <c r="K12" s="35">
        <f>IF((HOUR(D12)=2),IF(MINUTE(D12)&gt;H12,MINUTE(D12)-H12,0),IF(HOUR(D12)&gt;2,MINUTE(D12)+H12,0))</f>
        <v>0</v>
      </c>
      <c r="L12" s="36">
        <f>K12*$J$8</f>
        <v>0</v>
      </c>
      <c r="M12" s="37">
        <f>IF(K12&gt;0,$K$8,0)</f>
        <v>0</v>
      </c>
      <c r="N12" s="25">
        <f>G12+I12+J12+L12+M12</f>
        <v>0</v>
      </c>
      <c r="O12" s="111" t="s">
        <v>21</v>
      </c>
      <c r="P12" s="1">
        <f>MINUTE(D12)</f>
        <v>0</v>
      </c>
    </row>
    <row r="13" spans="1:16" ht="15" customHeight="1" x14ac:dyDescent="0.2">
      <c r="A13" s="4">
        <v>2</v>
      </c>
      <c r="B13" s="30"/>
      <c r="C13" s="6"/>
      <c r="D13" s="23">
        <f t="shared" si="0"/>
        <v>0</v>
      </c>
      <c r="E13" s="24">
        <f t="shared" ref="E13:E36" si="3">IF((HOUR(D13))&gt;2,2,HOUR(D13))</f>
        <v>0</v>
      </c>
      <c r="F13" s="14">
        <f t="shared" ref="F13:F36" si="4">IF(E13=2,0,MINUTE(D13))</f>
        <v>0</v>
      </c>
      <c r="G13" s="20">
        <f t="shared" ref="G13:G36" si="5">((E13*60)+F13)*$J$6</f>
        <v>0</v>
      </c>
      <c r="H13" s="19">
        <f t="shared" si="1"/>
        <v>0</v>
      </c>
      <c r="I13" s="18">
        <f t="shared" ref="I13:I36" si="6">H13*$J$7</f>
        <v>0</v>
      </c>
      <c r="J13" s="21">
        <f t="shared" si="2"/>
        <v>0</v>
      </c>
      <c r="K13" s="19">
        <f t="shared" ref="K13:K36" si="7">IF((HOUR(D13)=2),IF(MINUTE(D13)&gt;H13,MINUTE(D13)-H13,0),IF(HOUR(D13)&gt;2,MINUTE(D13)+H13,0))</f>
        <v>0</v>
      </c>
      <c r="L13" s="18">
        <f t="shared" ref="L13:L36" si="8">K13*$J$8</f>
        <v>0</v>
      </c>
      <c r="M13" s="21">
        <f t="shared" ref="M13:M36" si="9">IF(K13&gt;0,$K$8,0)</f>
        <v>0</v>
      </c>
      <c r="N13" s="25">
        <f t="shared" ref="N13:N36" si="10">G13+I13+J13+L13+M13</f>
        <v>0</v>
      </c>
      <c r="O13" s="112"/>
    </row>
    <row r="14" spans="1:16" ht="15" customHeight="1" x14ac:dyDescent="0.2">
      <c r="A14" s="4">
        <v>3</v>
      </c>
      <c r="B14" s="30"/>
      <c r="C14" s="6"/>
      <c r="D14" s="23">
        <f t="shared" si="0"/>
        <v>0</v>
      </c>
      <c r="E14" s="24">
        <f t="shared" si="3"/>
        <v>0</v>
      </c>
      <c r="F14" s="14">
        <f t="shared" si="4"/>
        <v>0</v>
      </c>
      <c r="G14" s="20">
        <f t="shared" si="5"/>
        <v>0</v>
      </c>
      <c r="H14" s="19">
        <f t="shared" si="1"/>
        <v>0</v>
      </c>
      <c r="I14" s="18">
        <f t="shared" si="6"/>
        <v>0</v>
      </c>
      <c r="J14" s="21">
        <f>IF(H14&gt;30,$K$8,(IF(H14&gt;0,$K$7,0)))</f>
        <v>0</v>
      </c>
      <c r="K14" s="19">
        <f t="shared" si="7"/>
        <v>0</v>
      </c>
      <c r="L14" s="18">
        <f t="shared" si="8"/>
        <v>0</v>
      </c>
      <c r="M14" s="21">
        <f t="shared" si="9"/>
        <v>0</v>
      </c>
      <c r="N14" s="25">
        <f t="shared" si="10"/>
        <v>0</v>
      </c>
      <c r="O14" s="112"/>
    </row>
    <row r="15" spans="1:16" ht="15" customHeight="1" x14ac:dyDescent="0.2">
      <c r="A15" s="4">
        <v>4</v>
      </c>
      <c r="B15" s="30"/>
      <c r="C15" s="6"/>
      <c r="D15" s="23">
        <f t="shared" si="0"/>
        <v>0</v>
      </c>
      <c r="E15" s="24">
        <f t="shared" si="3"/>
        <v>0</v>
      </c>
      <c r="F15" s="14">
        <f t="shared" si="4"/>
        <v>0</v>
      </c>
      <c r="G15" s="20">
        <f t="shared" si="5"/>
        <v>0</v>
      </c>
      <c r="H15" s="19">
        <f t="shared" si="1"/>
        <v>0</v>
      </c>
      <c r="I15" s="18">
        <f t="shared" si="6"/>
        <v>0</v>
      </c>
      <c r="J15" s="21">
        <f t="shared" ref="J15:J35" si="11">IF(H15&gt;30,$K$8,(IF(H15&gt;0,$K$7,0)))</f>
        <v>0</v>
      </c>
      <c r="K15" s="19">
        <f t="shared" si="7"/>
        <v>0</v>
      </c>
      <c r="L15" s="18">
        <f t="shared" si="8"/>
        <v>0</v>
      </c>
      <c r="M15" s="21">
        <f t="shared" si="9"/>
        <v>0</v>
      </c>
      <c r="N15" s="25">
        <f t="shared" si="10"/>
        <v>0</v>
      </c>
      <c r="O15" s="112"/>
    </row>
    <row r="16" spans="1:16" ht="15" customHeight="1" x14ac:dyDescent="0.2">
      <c r="A16" s="4">
        <v>5</v>
      </c>
      <c r="B16" s="30"/>
      <c r="C16" s="6"/>
      <c r="D16" s="23">
        <f t="shared" si="0"/>
        <v>0</v>
      </c>
      <c r="E16" s="24">
        <f t="shared" si="3"/>
        <v>0</v>
      </c>
      <c r="F16" s="14">
        <f t="shared" si="4"/>
        <v>0</v>
      </c>
      <c r="G16" s="20">
        <f t="shared" si="5"/>
        <v>0</v>
      </c>
      <c r="H16" s="19">
        <f t="shared" si="1"/>
        <v>0</v>
      </c>
      <c r="I16" s="18">
        <f t="shared" si="6"/>
        <v>0</v>
      </c>
      <c r="J16" s="21">
        <f t="shared" si="11"/>
        <v>0</v>
      </c>
      <c r="K16" s="19">
        <f t="shared" si="7"/>
        <v>0</v>
      </c>
      <c r="L16" s="18">
        <f t="shared" si="8"/>
        <v>0</v>
      </c>
      <c r="M16" s="21">
        <f t="shared" si="9"/>
        <v>0</v>
      </c>
      <c r="N16" s="25">
        <f t="shared" si="10"/>
        <v>0</v>
      </c>
      <c r="O16" s="112"/>
    </row>
    <row r="17" spans="1:15" ht="15" customHeight="1" x14ac:dyDescent="0.2">
      <c r="A17" s="4">
        <v>6</v>
      </c>
      <c r="B17" s="30"/>
      <c r="C17" s="6"/>
      <c r="D17" s="23">
        <f t="shared" si="0"/>
        <v>0</v>
      </c>
      <c r="E17" s="24">
        <f t="shared" si="3"/>
        <v>0</v>
      </c>
      <c r="F17" s="14">
        <f t="shared" si="4"/>
        <v>0</v>
      </c>
      <c r="G17" s="20">
        <f t="shared" si="5"/>
        <v>0</v>
      </c>
      <c r="H17" s="19">
        <f t="shared" si="1"/>
        <v>0</v>
      </c>
      <c r="I17" s="18">
        <f t="shared" si="6"/>
        <v>0</v>
      </c>
      <c r="J17" s="21">
        <f t="shared" si="11"/>
        <v>0</v>
      </c>
      <c r="K17" s="19">
        <f t="shared" si="7"/>
        <v>0</v>
      </c>
      <c r="L17" s="18">
        <f t="shared" si="8"/>
        <v>0</v>
      </c>
      <c r="M17" s="21">
        <f t="shared" si="9"/>
        <v>0</v>
      </c>
      <c r="N17" s="25">
        <f t="shared" si="10"/>
        <v>0</v>
      </c>
      <c r="O17" s="112"/>
    </row>
    <row r="18" spans="1:15" ht="15" customHeight="1" x14ac:dyDescent="0.2">
      <c r="A18" s="4">
        <v>7</v>
      </c>
      <c r="B18" s="30"/>
      <c r="C18" s="6"/>
      <c r="D18" s="23">
        <f t="shared" si="0"/>
        <v>0</v>
      </c>
      <c r="E18" s="24">
        <f t="shared" si="3"/>
        <v>0</v>
      </c>
      <c r="F18" s="14">
        <f t="shared" si="4"/>
        <v>0</v>
      </c>
      <c r="G18" s="20">
        <f t="shared" si="5"/>
        <v>0</v>
      </c>
      <c r="H18" s="19">
        <f t="shared" si="1"/>
        <v>0</v>
      </c>
      <c r="I18" s="18">
        <f t="shared" si="6"/>
        <v>0</v>
      </c>
      <c r="J18" s="21">
        <f t="shared" si="11"/>
        <v>0</v>
      </c>
      <c r="K18" s="19">
        <f t="shared" si="7"/>
        <v>0</v>
      </c>
      <c r="L18" s="18">
        <f t="shared" si="8"/>
        <v>0</v>
      </c>
      <c r="M18" s="21">
        <f t="shared" si="9"/>
        <v>0</v>
      </c>
      <c r="N18" s="25">
        <f t="shared" si="10"/>
        <v>0</v>
      </c>
      <c r="O18" s="112"/>
    </row>
    <row r="19" spans="1:15" ht="15" customHeight="1" x14ac:dyDescent="0.2">
      <c r="A19" s="4">
        <v>8</v>
      </c>
      <c r="B19" s="30"/>
      <c r="C19" s="6"/>
      <c r="D19" s="23">
        <f t="shared" si="0"/>
        <v>0</v>
      </c>
      <c r="E19" s="24">
        <f t="shared" si="3"/>
        <v>0</v>
      </c>
      <c r="F19" s="14">
        <f t="shared" si="4"/>
        <v>0</v>
      </c>
      <c r="G19" s="20">
        <f t="shared" si="5"/>
        <v>0</v>
      </c>
      <c r="H19" s="19">
        <f t="shared" si="1"/>
        <v>0</v>
      </c>
      <c r="I19" s="18">
        <f t="shared" si="6"/>
        <v>0</v>
      </c>
      <c r="J19" s="21">
        <f t="shared" si="11"/>
        <v>0</v>
      </c>
      <c r="K19" s="19">
        <f t="shared" si="7"/>
        <v>0</v>
      </c>
      <c r="L19" s="18">
        <f t="shared" si="8"/>
        <v>0</v>
      </c>
      <c r="M19" s="21">
        <f t="shared" si="9"/>
        <v>0</v>
      </c>
      <c r="N19" s="25">
        <f t="shared" si="10"/>
        <v>0</v>
      </c>
      <c r="O19" s="112"/>
    </row>
    <row r="20" spans="1:15" ht="15" customHeight="1" x14ac:dyDescent="0.2">
      <c r="A20" s="4">
        <v>9</v>
      </c>
      <c r="B20" s="30"/>
      <c r="C20" s="6"/>
      <c r="D20" s="23">
        <f t="shared" si="0"/>
        <v>0</v>
      </c>
      <c r="E20" s="24">
        <f t="shared" si="3"/>
        <v>0</v>
      </c>
      <c r="F20" s="14">
        <f t="shared" si="4"/>
        <v>0</v>
      </c>
      <c r="G20" s="20">
        <f t="shared" si="5"/>
        <v>0</v>
      </c>
      <c r="H20" s="19">
        <f t="shared" si="1"/>
        <v>0</v>
      </c>
      <c r="I20" s="18">
        <f t="shared" si="6"/>
        <v>0</v>
      </c>
      <c r="J20" s="21">
        <f t="shared" si="11"/>
        <v>0</v>
      </c>
      <c r="K20" s="19">
        <f t="shared" si="7"/>
        <v>0</v>
      </c>
      <c r="L20" s="18">
        <f t="shared" si="8"/>
        <v>0</v>
      </c>
      <c r="M20" s="21">
        <f t="shared" si="9"/>
        <v>0</v>
      </c>
      <c r="N20" s="25">
        <f t="shared" si="10"/>
        <v>0</v>
      </c>
      <c r="O20" s="112"/>
    </row>
    <row r="21" spans="1:15" ht="15" customHeight="1" x14ac:dyDescent="0.2">
      <c r="A21" s="4">
        <v>10</v>
      </c>
      <c r="B21" s="30"/>
      <c r="C21" s="6"/>
      <c r="D21" s="23">
        <f t="shared" si="0"/>
        <v>0</v>
      </c>
      <c r="E21" s="24">
        <f t="shared" si="3"/>
        <v>0</v>
      </c>
      <c r="F21" s="14">
        <f t="shared" si="4"/>
        <v>0</v>
      </c>
      <c r="G21" s="20">
        <f t="shared" si="5"/>
        <v>0</v>
      </c>
      <c r="H21" s="19">
        <f t="shared" si="1"/>
        <v>0</v>
      </c>
      <c r="I21" s="18">
        <f t="shared" si="6"/>
        <v>0</v>
      </c>
      <c r="J21" s="21">
        <f t="shared" si="11"/>
        <v>0</v>
      </c>
      <c r="K21" s="19">
        <f t="shared" si="7"/>
        <v>0</v>
      </c>
      <c r="L21" s="18">
        <f t="shared" si="8"/>
        <v>0</v>
      </c>
      <c r="M21" s="21">
        <f t="shared" si="9"/>
        <v>0</v>
      </c>
      <c r="N21" s="25">
        <f t="shared" si="10"/>
        <v>0</v>
      </c>
      <c r="O21" s="112"/>
    </row>
    <row r="22" spans="1:15" ht="15" customHeight="1" x14ac:dyDescent="0.2">
      <c r="A22" s="4">
        <v>11</v>
      </c>
      <c r="B22" s="30"/>
      <c r="C22" s="6"/>
      <c r="D22" s="23">
        <f t="shared" si="0"/>
        <v>0</v>
      </c>
      <c r="E22" s="24">
        <f t="shared" si="3"/>
        <v>0</v>
      </c>
      <c r="F22" s="14">
        <f t="shared" si="4"/>
        <v>0</v>
      </c>
      <c r="G22" s="20">
        <f t="shared" si="5"/>
        <v>0</v>
      </c>
      <c r="H22" s="19">
        <f t="shared" si="1"/>
        <v>0</v>
      </c>
      <c r="I22" s="18">
        <f t="shared" si="6"/>
        <v>0</v>
      </c>
      <c r="J22" s="21">
        <f t="shared" si="11"/>
        <v>0</v>
      </c>
      <c r="K22" s="19">
        <f t="shared" si="7"/>
        <v>0</v>
      </c>
      <c r="L22" s="18">
        <f t="shared" si="8"/>
        <v>0</v>
      </c>
      <c r="M22" s="21">
        <f t="shared" si="9"/>
        <v>0</v>
      </c>
      <c r="N22" s="25">
        <f t="shared" si="10"/>
        <v>0</v>
      </c>
      <c r="O22" s="112"/>
    </row>
    <row r="23" spans="1:15" ht="15" customHeight="1" x14ac:dyDescent="0.2">
      <c r="A23" s="4">
        <v>12</v>
      </c>
      <c r="B23" s="30"/>
      <c r="C23" s="6"/>
      <c r="D23" s="23">
        <f t="shared" si="0"/>
        <v>0</v>
      </c>
      <c r="E23" s="24">
        <f t="shared" si="3"/>
        <v>0</v>
      </c>
      <c r="F23" s="14">
        <f t="shared" si="4"/>
        <v>0</v>
      </c>
      <c r="G23" s="20">
        <f t="shared" si="5"/>
        <v>0</v>
      </c>
      <c r="H23" s="19">
        <f t="shared" si="1"/>
        <v>0</v>
      </c>
      <c r="I23" s="18">
        <f t="shared" si="6"/>
        <v>0</v>
      </c>
      <c r="J23" s="21">
        <f t="shared" si="11"/>
        <v>0</v>
      </c>
      <c r="K23" s="19">
        <f t="shared" si="7"/>
        <v>0</v>
      </c>
      <c r="L23" s="18">
        <f t="shared" si="8"/>
        <v>0</v>
      </c>
      <c r="M23" s="21">
        <f t="shared" si="9"/>
        <v>0</v>
      </c>
      <c r="N23" s="25">
        <f t="shared" si="10"/>
        <v>0</v>
      </c>
      <c r="O23" s="112"/>
    </row>
    <row r="24" spans="1:15" ht="15" customHeight="1" x14ac:dyDescent="0.2">
      <c r="A24" s="4">
        <v>13</v>
      </c>
      <c r="B24" s="30"/>
      <c r="C24" s="6"/>
      <c r="D24" s="23">
        <f t="shared" si="0"/>
        <v>0</v>
      </c>
      <c r="E24" s="24">
        <f t="shared" si="3"/>
        <v>0</v>
      </c>
      <c r="F24" s="14">
        <f t="shared" si="4"/>
        <v>0</v>
      </c>
      <c r="G24" s="20">
        <f t="shared" si="5"/>
        <v>0</v>
      </c>
      <c r="H24" s="19">
        <f t="shared" si="1"/>
        <v>0</v>
      </c>
      <c r="I24" s="18">
        <f t="shared" si="6"/>
        <v>0</v>
      </c>
      <c r="J24" s="21">
        <f t="shared" si="11"/>
        <v>0</v>
      </c>
      <c r="K24" s="19">
        <f t="shared" si="7"/>
        <v>0</v>
      </c>
      <c r="L24" s="18">
        <f t="shared" si="8"/>
        <v>0</v>
      </c>
      <c r="M24" s="21">
        <f t="shared" si="9"/>
        <v>0</v>
      </c>
      <c r="N24" s="25">
        <f t="shared" si="10"/>
        <v>0</v>
      </c>
      <c r="O24" s="112"/>
    </row>
    <row r="25" spans="1:15" ht="15" customHeight="1" x14ac:dyDescent="0.2">
      <c r="A25" s="4">
        <v>14</v>
      </c>
      <c r="B25" s="30"/>
      <c r="C25" s="6"/>
      <c r="D25" s="23">
        <f t="shared" si="0"/>
        <v>0</v>
      </c>
      <c r="E25" s="24">
        <f t="shared" si="3"/>
        <v>0</v>
      </c>
      <c r="F25" s="14">
        <f t="shared" si="4"/>
        <v>0</v>
      </c>
      <c r="G25" s="20">
        <f t="shared" si="5"/>
        <v>0</v>
      </c>
      <c r="H25" s="19">
        <f t="shared" si="1"/>
        <v>0</v>
      </c>
      <c r="I25" s="18">
        <f t="shared" si="6"/>
        <v>0</v>
      </c>
      <c r="J25" s="21">
        <f t="shared" si="11"/>
        <v>0</v>
      </c>
      <c r="K25" s="19">
        <f t="shared" si="7"/>
        <v>0</v>
      </c>
      <c r="L25" s="18">
        <f t="shared" si="8"/>
        <v>0</v>
      </c>
      <c r="M25" s="21">
        <f t="shared" si="9"/>
        <v>0</v>
      </c>
      <c r="N25" s="25">
        <f t="shared" si="10"/>
        <v>0</v>
      </c>
      <c r="O25" s="112"/>
    </row>
    <row r="26" spans="1:15" ht="15" customHeight="1" x14ac:dyDescent="0.2">
      <c r="A26" s="4">
        <v>15</v>
      </c>
      <c r="B26" s="30"/>
      <c r="C26" s="6"/>
      <c r="D26" s="23">
        <f t="shared" si="0"/>
        <v>0</v>
      </c>
      <c r="E26" s="24">
        <f t="shared" si="3"/>
        <v>0</v>
      </c>
      <c r="F26" s="14">
        <f t="shared" si="4"/>
        <v>0</v>
      </c>
      <c r="G26" s="20">
        <f t="shared" si="5"/>
        <v>0</v>
      </c>
      <c r="H26" s="19">
        <f t="shared" si="1"/>
        <v>0</v>
      </c>
      <c r="I26" s="18">
        <f t="shared" si="6"/>
        <v>0</v>
      </c>
      <c r="J26" s="21">
        <f t="shared" si="11"/>
        <v>0</v>
      </c>
      <c r="K26" s="19">
        <f t="shared" si="7"/>
        <v>0</v>
      </c>
      <c r="L26" s="18">
        <f t="shared" si="8"/>
        <v>0</v>
      </c>
      <c r="M26" s="21">
        <f t="shared" si="9"/>
        <v>0</v>
      </c>
      <c r="N26" s="25">
        <f t="shared" si="10"/>
        <v>0</v>
      </c>
      <c r="O26" s="112"/>
    </row>
    <row r="27" spans="1:15" ht="15" customHeight="1" x14ac:dyDescent="0.2">
      <c r="A27" s="4">
        <v>16</v>
      </c>
      <c r="B27" s="30"/>
      <c r="C27" s="6"/>
      <c r="D27" s="23">
        <f t="shared" si="0"/>
        <v>0</v>
      </c>
      <c r="E27" s="24">
        <f t="shared" si="3"/>
        <v>0</v>
      </c>
      <c r="F27" s="14">
        <f t="shared" si="4"/>
        <v>0</v>
      </c>
      <c r="G27" s="20">
        <f t="shared" si="5"/>
        <v>0</v>
      </c>
      <c r="H27" s="19">
        <f t="shared" si="1"/>
        <v>0</v>
      </c>
      <c r="I27" s="18">
        <f t="shared" si="6"/>
        <v>0</v>
      </c>
      <c r="J27" s="21">
        <f t="shared" si="11"/>
        <v>0</v>
      </c>
      <c r="K27" s="19">
        <f t="shared" si="7"/>
        <v>0</v>
      </c>
      <c r="L27" s="18">
        <f t="shared" si="8"/>
        <v>0</v>
      </c>
      <c r="M27" s="21">
        <f t="shared" si="9"/>
        <v>0</v>
      </c>
      <c r="N27" s="25">
        <f t="shared" si="10"/>
        <v>0</v>
      </c>
      <c r="O27" s="112"/>
    </row>
    <row r="28" spans="1:15" ht="15" customHeight="1" x14ac:dyDescent="0.2">
      <c r="A28" s="4">
        <v>17</v>
      </c>
      <c r="B28" s="30"/>
      <c r="C28" s="6"/>
      <c r="D28" s="23">
        <f t="shared" si="0"/>
        <v>0</v>
      </c>
      <c r="E28" s="24">
        <f t="shared" si="3"/>
        <v>0</v>
      </c>
      <c r="F28" s="14">
        <f t="shared" si="4"/>
        <v>0</v>
      </c>
      <c r="G28" s="20">
        <f t="shared" si="5"/>
        <v>0</v>
      </c>
      <c r="H28" s="19">
        <f t="shared" si="1"/>
        <v>0</v>
      </c>
      <c r="I28" s="18">
        <f t="shared" si="6"/>
        <v>0</v>
      </c>
      <c r="J28" s="21">
        <f t="shared" si="11"/>
        <v>0</v>
      </c>
      <c r="K28" s="19">
        <f t="shared" si="7"/>
        <v>0</v>
      </c>
      <c r="L28" s="18">
        <f t="shared" si="8"/>
        <v>0</v>
      </c>
      <c r="M28" s="21">
        <f t="shared" si="9"/>
        <v>0</v>
      </c>
      <c r="N28" s="25">
        <f t="shared" si="10"/>
        <v>0</v>
      </c>
      <c r="O28" s="112"/>
    </row>
    <row r="29" spans="1:15" ht="15" customHeight="1" x14ac:dyDescent="0.2">
      <c r="A29" s="4">
        <v>18</v>
      </c>
      <c r="B29" s="30"/>
      <c r="C29" s="6"/>
      <c r="D29" s="23">
        <f t="shared" si="0"/>
        <v>0</v>
      </c>
      <c r="E29" s="24">
        <f t="shared" si="3"/>
        <v>0</v>
      </c>
      <c r="F29" s="14">
        <f t="shared" si="4"/>
        <v>0</v>
      </c>
      <c r="G29" s="20">
        <f t="shared" si="5"/>
        <v>0</v>
      </c>
      <c r="H29" s="19">
        <f t="shared" si="1"/>
        <v>0</v>
      </c>
      <c r="I29" s="18">
        <f t="shared" si="6"/>
        <v>0</v>
      </c>
      <c r="J29" s="21">
        <f t="shared" si="11"/>
        <v>0</v>
      </c>
      <c r="K29" s="19">
        <f t="shared" si="7"/>
        <v>0</v>
      </c>
      <c r="L29" s="18">
        <f t="shared" si="8"/>
        <v>0</v>
      </c>
      <c r="M29" s="21">
        <f t="shared" si="9"/>
        <v>0</v>
      </c>
      <c r="N29" s="25">
        <f t="shared" si="10"/>
        <v>0</v>
      </c>
      <c r="O29" s="112"/>
    </row>
    <row r="30" spans="1:15" ht="15" customHeight="1" x14ac:dyDescent="0.2">
      <c r="A30" s="4">
        <v>19</v>
      </c>
      <c r="B30" s="30"/>
      <c r="C30" s="6"/>
      <c r="D30" s="23">
        <f t="shared" si="0"/>
        <v>0</v>
      </c>
      <c r="E30" s="24">
        <f t="shared" si="3"/>
        <v>0</v>
      </c>
      <c r="F30" s="14">
        <f t="shared" si="4"/>
        <v>0</v>
      </c>
      <c r="G30" s="20">
        <f t="shared" si="5"/>
        <v>0</v>
      </c>
      <c r="H30" s="19">
        <f t="shared" si="1"/>
        <v>0</v>
      </c>
      <c r="I30" s="18">
        <f t="shared" si="6"/>
        <v>0</v>
      </c>
      <c r="J30" s="21">
        <f t="shared" si="11"/>
        <v>0</v>
      </c>
      <c r="K30" s="19">
        <f t="shared" si="7"/>
        <v>0</v>
      </c>
      <c r="L30" s="18">
        <f t="shared" si="8"/>
        <v>0</v>
      </c>
      <c r="M30" s="21">
        <f t="shared" si="9"/>
        <v>0</v>
      </c>
      <c r="N30" s="25">
        <f t="shared" si="10"/>
        <v>0</v>
      </c>
      <c r="O30" s="112"/>
    </row>
    <row r="31" spans="1:15" ht="15" customHeight="1" x14ac:dyDescent="0.2">
      <c r="A31" s="4">
        <v>20</v>
      </c>
      <c r="B31" s="30"/>
      <c r="C31" s="6"/>
      <c r="D31" s="23">
        <f t="shared" si="0"/>
        <v>0</v>
      </c>
      <c r="E31" s="24">
        <f t="shared" si="3"/>
        <v>0</v>
      </c>
      <c r="F31" s="14">
        <f t="shared" si="4"/>
        <v>0</v>
      </c>
      <c r="G31" s="20">
        <f t="shared" si="5"/>
        <v>0</v>
      </c>
      <c r="H31" s="19">
        <f t="shared" si="1"/>
        <v>0</v>
      </c>
      <c r="I31" s="18">
        <f t="shared" si="6"/>
        <v>0</v>
      </c>
      <c r="J31" s="21">
        <f t="shared" si="11"/>
        <v>0</v>
      </c>
      <c r="K31" s="19">
        <f t="shared" si="7"/>
        <v>0</v>
      </c>
      <c r="L31" s="18">
        <f t="shared" si="8"/>
        <v>0</v>
      </c>
      <c r="M31" s="21">
        <f t="shared" si="9"/>
        <v>0</v>
      </c>
      <c r="N31" s="25">
        <f t="shared" si="10"/>
        <v>0</v>
      </c>
      <c r="O31" s="112"/>
    </row>
    <row r="32" spans="1:15" ht="15" customHeight="1" x14ac:dyDescent="0.2">
      <c r="A32" s="4">
        <v>21</v>
      </c>
      <c r="B32" s="30"/>
      <c r="C32" s="6"/>
      <c r="D32" s="23">
        <f t="shared" si="0"/>
        <v>0</v>
      </c>
      <c r="E32" s="24">
        <f t="shared" si="3"/>
        <v>0</v>
      </c>
      <c r="F32" s="14">
        <f t="shared" si="4"/>
        <v>0</v>
      </c>
      <c r="G32" s="20">
        <f t="shared" si="5"/>
        <v>0</v>
      </c>
      <c r="H32" s="19">
        <f t="shared" si="1"/>
        <v>0</v>
      </c>
      <c r="I32" s="18">
        <f t="shared" si="6"/>
        <v>0</v>
      </c>
      <c r="J32" s="21">
        <f t="shared" si="11"/>
        <v>0</v>
      </c>
      <c r="K32" s="19">
        <f t="shared" si="7"/>
        <v>0</v>
      </c>
      <c r="L32" s="18">
        <f t="shared" si="8"/>
        <v>0</v>
      </c>
      <c r="M32" s="21">
        <f t="shared" si="9"/>
        <v>0</v>
      </c>
      <c r="N32" s="25">
        <f t="shared" si="10"/>
        <v>0</v>
      </c>
      <c r="O32" s="112"/>
    </row>
    <row r="33" spans="1:15" ht="15" customHeight="1" x14ac:dyDescent="0.2">
      <c r="A33" s="4">
        <v>22</v>
      </c>
      <c r="B33" s="30"/>
      <c r="C33" s="6"/>
      <c r="D33" s="23">
        <f t="shared" si="0"/>
        <v>0</v>
      </c>
      <c r="E33" s="24">
        <f t="shared" si="3"/>
        <v>0</v>
      </c>
      <c r="F33" s="14">
        <f t="shared" si="4"/>
        <v>0</v>
      </c>
      <c r="G33" s="20">
        <f t="shared" si="5"/>
        <v>0</v>
      </c>
      <c r="H33" s="19">
        <f t="shared" si="1"/>
        <v>0</v>
      </c>
      <c r="I33" s="18">
        <f t="shared" si="6"/>
        <v>0</v>
      </c>
      <c r="J33" s="21">
        <f t="shared" si="11"/>
        <v>0</v>
      </c>
      <c r="K33" s="19">
        <f t="shared" si="7"/>
        <v>0</v>
      </c>
      <c r="L33" s="18">
        <f t="shared" si="8"/>
        <v>0</v>
      </c>
      <c r="M33" s="21">
        <f t="shared" si="9"/>
        <v>0</v>
      </c>
      <c r="N33" s="25">
        <f t="shared" si="10"/>
        <v>0</v>
      </c>
      <c r="O33" s="112"/>
    </row>
    <row r="34" spans="1:15" ht="15" customHeight="1" x14ac:dyDescent="0.2">
      <c r="A34" s="4">
        <v>23</v>
      </c>
      <c r="B34" s="30"/>
      <c r="C34" s="6"/>
      <c r="D34" s="23">
        <f t="shared" si="0"/>
        <v>0</v>
      </c>
      <c r="E34" s="24">
        <f t="shared" si="3"/>
        <v>0</v>
      </c>
      <c r="F34" s="14">
        <f t="shared" si="4"/>
        <v>0</v>
      </c>
      <c r="G34" s="20">
        <f t="shared" si="5"/>
        <v>0</v>
      </c>
      <c r="H34" s="19">
        <f t="shared" si="1"/>
        <v>0</v>
      </c>
      <c r="I34" s="18">
        <f t="shared" si="6"/>
        <v>0</v>
      </c>
      <c r="J34" s="21">
        <f t="shared" si="11"/>
        <v>0</v>
      </c>
      <c r="K34" s="19">
        <f t="shared" si="7"/>
        <v>0</v>
      </c>
      <c r="L34" s="18">
        <f t="shared" si="8"/>
        <v>0</v>
      </c>
      <c r="M34" s="21">
        <f t="shared" si="9"/>
        <v>0</v>
      </c>
      <c r="N34" s="25">
        <f t="shared" si="10"/>
        <v>0</v>
      </c>
      <c r="O34" s="112"/>
    </row>
    <row r="35" spans="1:15" ht="15" customHeight="1" x14ac:dyDescent="0.2">
      <c r="A35" s="4">
        <v>24</v>
      </c>
      <c r="B35" s="30"/>
      <c r="C35" s="6"/>
      <c r="D35" s="23">
        <f t="shared" si="0"/>
        <v>0</v>
      </c>
      <c r="E35" s="24">
        <f t="shared" si="3"/>
        <v>0</v>
      </c>
      <c r="F35" s="14">
        <f t="shared" si="4"/>
        <v>0</v>
      </c>
      <c r="G35" s="20">
        <f t="shared" si="5"/>
        <v>0</v>
      </c>
      <c r="H35" s="19">
        <f t="shared" si="1"/>
        <v>0</v>
      </c>
      <c r="I35" s="18">
        <f t="shared" si="6"/>
        <v>0</v>
      </c>
      <c r="J35" s="21">
        <f t="shared" si="11"/>
        <v>0</v>
      </c>
      <c r="K35" s="19">
        <f t="shared" si="7"/>
        <v>0</v>
      </c>
      <c r="L35" s="18">
        <f t="shared" si="8"/>
        <v>0</v>
      </c>
      <c r="M35" s="21">
        <f t="shared" si="9"/>
        <v>0</v>
      </c>
      <c r="N35" s="25">
        <f t="shared" si="10"/>
        <v>0</v>
      </c>
      <c r="O35" s="112"/>
    </row>
    <row r="36" spans="1:15" ht="15" customHeight="1" thickBot="1" x14ac:dyDescent="0.25">
      <c r="A36" s="5">
        <v>25</v>
      </c>
      <c r="B36" s="31"/>
      <c r="C36" s="15"/>
      <c r="D36" s="16">
        <f t="shared" si="0"/>
        <v>0</v>
      </c>
      <c r="E36" s="24">
        <f t="shared" si="3"/>
        <v>0</v>
      </c>
      <c r="F36" s="14">
        <f t="shared" si="4"/>
        <v>0</v>
      </c>
      <c r="G36" s="20">
        <f t="shared" si="5"/>
        <v>0</v>
      </c>
      <c r="H36" s="19">
        <f t="shared" si="1"/>
        <v>0</v>
      </c>
      <c r="I36" s="18">
        <f t="shared" si="6"/>
        <v>0</v>
      </c>
      <c r="J36" s="21">
        <f>IF(H36&gt;30,$K$8,(IF(H36&gt;0,$K$7,0)))</f>
        <v>0</v>
      </c>
      <c r="K36" s="19">
        <f t="shared" si="7"/>
        <v>0</v>
      </c>
      <c r="L36" s="18">
        <f t="shared" si="8"/>
        <v>0</v>
      </c>
      <c r="M36" s="21">
        <f t="shared" si="9"/>
        <v>0</v>
      </c>
      <c r="N36" s="25">
        <f t="shared" si="10"/>
        <v>0</v>
      </c>
      <c r="O36" s="112"/>
    </row>
    <row r="37" spans="1:15" ht="15" customHeight="1" thickBot="1" x14ac:dyDescent="0.25">
      <c r="A37" s="120" t="s">
        <v>29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2"/>
      <c r="M37" s="123">
        <f>SUM(N12:N36)</f>
        <v>0</v>
      </c>
      <c r="N37" s="124"/>
      <c r="O37" s="112"/>
    </row>
    <row r="38" spans="1:15" ht="21" customHeight="1" thickBot="1" x14ac:dyDescent="0.25">
      <c r="A38" s="117"/>
      <c r="B38" s="118"/>
      <c r="C38" s="118"/>
      <c r="D38" s="119"/>
      <c r="E38" s="114" t="s">
        <v>34</v>
      </c>
      <c r="F38" s="115"/>
      <c r="G38" s="115"/>
      <c r="H38" s="115"/>
      <c r="I38" s="115"/>
      <c r="J38" s="115"/>
      <c r="K38" s="115"/>
      <c r="L38" s="115"/>
      <c r="M38" s="115"/>
      <c r="N38" s="116"/>
      <c r="O38" s="113"/>
    </row>
  </sheetData>
  <mergeCells count="34">
    <mergeCell ref="O12:O38"/>
    <mergeCell ref="E38:N38"/>
    <mergeCell ref="A38:D38"/>
    <mergeCell ref="A37:L37"/>
    <mergeCell ref="M37:N37"/>
    <mergeCell ref="A9:O9"/>
    <mergeCell ref="I4:L4"/>
    <mergeCell ref="M2:O8"/>
    <mergeCell ref="E10:G10"/>
    <mergeCell ref="H10:J10"/>
    <mergeCell ref="K10:M10"/>
    <mergeCell ref="N10:N11"/>
    <mergeCell ref="K5:L5"/>
    <mergeCell ref="K6:L6"/>
    <mergeCell ref="K7:L7"/>
    <mergeCell ref="K8:L8"/>
    <mergeCell ref="A3:C3"/>
    <mergeCell ref="D3:F3"/>
    <mergeCell ref="A1:O1"/>
    <mergeCell ref="A2:F2"/>
    <mergeCell ref="G2:L3"/>
    <mergeCell ref="O10:O11"/>
    <mergeCell ref="A4:C4"/>
    <mergeCell ref="D4:F4"/>
    <mergeCell ref="G4:H5"/>
    <mergeCell ref="A5:B5"/>
    <mergeCell ref="D5:D6"/>
    <mergeCell ref="B6:C6"/>
    <mergeCell ref="A10:A11"/>
    <mergeCell ref="B10:B11"/>
    <mergeCell ref="C10:C11"/>
    <mergeCell ref="D10:D11"/>
    <mergeCell ref="I6:I8"/>
    <mergeCell ref="A7:F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CalculadoraSobretiempoCEIVA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admin</cp:lastModifiedBy>
  <cp:lastPrinted>2017-10-02T00:35:46Z</cp:lastPrinted>
  <dcterms:created xsi:type="dcterms:W3CDTF">2014-09-01T03:45:57Z</dcterms:created>
  <dcterms:modified xsi:type="dcterms:W3CDTF">2023-06-15T15:43:40Z</dcterms:modified>
</cp:coreProperties>
</file>